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B. A. Smith\Desktop\TSRT Treasury Reports\"/>
    </mc:Choice>
  </mc:AlternateContent>
  <xr:revisionPtr revIDLastSave="0" documentId="8_{C665122A-2916-4884-9662-465BE4ECA98A}" xr6:coauthVersionLast="45" xr6:coauthVersionMax="45" xr10:uidLastSave="{00000000-0000-0000-0000-000000000000}"/>
  <bookViews>
    <workbookView xWindow="-57720" yWindow="975" windowWidth="29040" windowHeight="15840" xr2:uid="{15138B57-BD17-42CC-AC4C-DAC119714F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1" l="1"/>
  <c r="J79" i="1" s="1"/>
  <c r="J36" i="1"/>
  <c r="J52" i="1"/>
  <c r="J65" i="1"/>
  <c r="J76" i="1" s="1"/>
  <c r="J33" i="1"/>
  <c r="J32" i="1"/>
  <c r="J13" i="1"/>
  <c r="H65" i="1"/>
  <c r="H76" i="1" s="1"/>
  <c r="H77" i="1" s="1"/>
  <c r="H79" i="1" s="1"/>
  <c r="H52" i="1"/>
  <c r="H36" i="1"/>
  <c r="F52" i="1"/>
  <c r="F36" i="1"/>
  <c r="F65" i="1"/>
  <c r="F32" i="1"/>
  <c r="H33" i="1"/>
  <c r="H32" i="1"/>
  <c r="F33" i="1"/>
  <c r="F76" i="1" l="1"/>
  <c r="F77" i="1" s="1"/>
  <c r="F79" i="1" s="1"/>
</calcChain>
</file>

<file path=xl/sharedStrings.xml><?xml version="1.0" encoding="utf-8"?>
<sst xmlns="http://schemas.openxmlformats.org/spreadsheetml/2006/main" count="87" uniqueCount="79">
  <si>
    <t>The Texas Society of Radiologic Technologists Inc.</t>
  </si>
  <si>
    <t>Operational Budget 2019 - 2020</t>
  </si>
  <si>
    <t>TSRT Budget Term</t>
  </si>
  <si>
    <t>Amended 18.19</t>
  </si>
  <si>
    <t>Adopted 19.20</t>
  </si>
  <si>
    <t>YTD 19.20</t>
  </si>
  <si>
    <t>Proposed 20.21</t>
  </si>
  <si>
    <t>Opening Balance</t>
  </si>
  <si>
    <t>Line Item</t>
  </si>
  <si>
    <t>Revenue</t>
  </si>
  <si>
    <t>Income</t>
  </si>
  <si>
    <t>Advertising</t>
  </si>
  <si>
    <t>Website Sponsor/ Seppi</t>
  </si>
  <si>
    <t>Annual Meeting</t>
  </si>
  <si>
    <t>Sub Category</t>
  </si>
  <si>
    <t>Donations</t>
  </si>
  <si>
    <t>Recruiters</t>
  </si>
  <si>
    <t>Registration</t>
  </si>
  <si>
    <t>Sponsor</t>
  </si>
  <si>
    <t>Vendor</t>
  </si>
  <si>
    <t>Corporate Relations</t>
  </si>
  <si>
    <t>ASRT</t>
  </si>
  <si>
    <t>ADP</t>
  </si>
  <si>
    <t>AFAP</t>
  </si>
  <si>
    <t>Memberships</t>
  </si>
  <si>
    <t>Regional Meetings</t>
  </si>
  <si>
    <t>Total Revenue</t>
  </si>
  <si>
    <t>Operational Balance</t>
  </si>
  <si>
    <t>Expenses</t>
  </si>
  <si>
    <t>Detail Description</t>
  </si>
  <si>
    <t>Outstanding Balances (TBP)</t>
  </si>
  <si>
    <t>Ceremony/Gala</t>
  </si>
  <si>
    <t>Awards/Trophies</t>
  </si>
  <si>
    <t>Bank Charges</t>
  </si>
  <si>
    <t>Member Entertainment</t>
  </si>
  <si>
    <t>Event Insurance</t>
  </si>
  <si>
    <t>Hotel</t>
  </si>
  <si>
    <t>Meal Functions</t>
  </si>
  <si>
    <t>Meeting Space</t>
  </si>
  <si>
    <t>Nametags/Lanyards</t>
  </si>
  <si>
    <t>Officer/Board Expenses</t>
  </si>
  <si>
    <t>Postage</t>
  </si>
  <si>
    <t>Refunds</t>
  </si>
  <si>
    <t>Supplies</t>
  </si>
  <si>
    <t>Honorariums/ Speakers</t>
  </si>
  <si>
    <t>Executive Office</t>
  </si>
  <si>
    <t>Accounting/CPA</t>
  </si>
  <si>
    <t>Audit</t>
  </si>
  <si>
    <t>Legislative Efforts</t>
  </si>
  <si>
    <t>Lobbyist</t>
  </si>
  <si>
    <t>ASRT HOD/Pins</t>
  </si>
  <si>
    <t>Banks Charges</t>
  </si>
  <si>
    <t>Paypal</t>
  </si>
  <si>
    <t>Printed Check Image</t>
  </si>
  <si>
    <t>Return Items</t>
  </si>
  <si>
    <t>Int'l Service</t>
  </si>
  <si>
    <t>Organizational Expenses</t>
  </si>
  <si>
    <t>Scholarships</t>
  </si>
  <si>
    <t>Website</t>
  </si>
  <si>
    <t>Election Runner</t>
  </si>
  <si>
    <t>Allocated Funds</t>
  </si>
  <si>
    <t>ODM Funding</t>
  </si>
  <si>
    <t>Recruitment/Retention</t>
  </si>
  <si>
    <t>Allocation Fund</t>
  </si>
  <si>
    <t>Paypal Funds</t>
  </si>
  <si>
    <t>Total Expenses</t>
  </si>
  <si>
    <t>Operational Expenses</t>
  </si>
  <si>
    <t>Final Balance</t>
  </si>
  <si>
    <t>Savings Account</t>
  </si>
  <si>
    <t>Other Available Funds</t>
  </si>
  <si>
    <t>Meal/Music</t>
  </si>
  <si>
    <t>Event/Video</t>
  </si>
  <si>
    <t>DO/Liability Insurance</t>
  </si>
  <si>
    <t>ASRT Sponsored</t>
  </si>
  <si>
    <t>Regional Activities</t>
  </si>
  <si>
    <t>West Texas Region Savings Account</t>
  </si>
  <si>
    <t>Paypal Fees</t>
  </si>
  <si>
    <t>Last Updated: Feb. 1, 2020</t>
  </si>
  <si>
    <r>
      <t xml:space="preserve">Fiscal Data Up to: </t>
    </r>
    <r>
      <rPr>
        <b/>
        <i/>
        <sz val="11"/>
        <color theme="1"/>
        <rFont val="Raleway"/>
      </rPr>
      <t>Jan 31,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</si>
</sst>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Raleway"/>
    </font>
    <font>
      <sz val="14"/>
      <color theme="1"/>
      <name val="Raleway"/>
    </font>
    <font>
      <b/>
      <sz val="22"/>
      <color theme="1"/>
      <name val="Raleway"/>
    </font>
    <font>
      <b/>
      <sz val="16"/>
      <color theme="0" tint="-4.9989318521683403E-2"/>
      <name val="Raleway"/>
    </font>
    <font>
      <b/>
      <sz val="11"/>
      <color theme="1"/>
      <name val="Raleway"/>
    </font>
    <font>
      <b/>
      <i/>
      <sz val="11"/>
      <color theme="1"/>
      <name val="Raleway"/>
    </font>
    <font>
      <i/>
      <sz val="11"/>
      <color theme="1"/>
      <name val="Raleway"/>
    </font>
    <font>
      <b/>
      <u/>
      <sz val="11"/>
      <color theme="1"/>
      <name val="Raleway"/>
    </font>
    <font>
      <b/>
      <sz val="11"/>
      <color theme="0" tint="-0.499984740745262"/>
      <name val="Raleway"/>
    </font>
    <font>
      <b/>
      <sz val="14"/>
      <color theme="1"/>
      <name val="Raleway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dashDot">
        <color theme="8" tint="-0.249977111117893"/>
      </left>
      <right/>
      <top style="dashDot">
        <color theme="8" tint="-0.249977111117893"/>
      </top>
      <bottom/>
      <diagonal/>
    </border>
    <border>
      <left/>
      <right style="dashDot">
        <color theme="8" tint="-0.249977111117893"/>
      </right>
      <top style="dashDot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dashDot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/>
      <bottom style="dashDot">
        <color theme="8" tint="-0.249977111117893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8" tint="-0.249977111117893"/>
      </right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/>
      <diagonal/>
    </border>
    <border>
      <left style="medium">
        <color theme="8" tint="-0.249977111117893"/>
      </left>
      <right/>
      <top style="medium">
        <color theme="9" tint="0.59999389629810485"/>
      </top>
      <bottom/>
      <diagonal/>
    </border>
    <border>
      <left/>
      <right style="medium">
        <color theme="8" tint="-0.249977111117893"/>
      </right>
      <top style="medium">
        <color theme="9" tint="0.59999389629810485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8" tint="-0.249977111117893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8" tint="-0.249977111117893"/>
      </right>
      <top/>
      <bottom style="medium">
        <color theme="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 applyBorder="1"/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/>
    <xf numFmtId="0" fontId="1" fillId="4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0" fontId="1" fillId="0" borderId="10" xfId="0" applyFont="1" applyBorder="1"/>
    <xf numFmtId="0" fontId="5" fillId="0" borderId="9" xfId="0" applyFont="1" applyBorder="1"/>
    <xf numFmtId="0" fontId="1" fillId="0" borderId="9" xfId="0" applyFont="1" applyBorder="1"/>
    <xf numFmtId="0" fontId="5" fillId="3" borderId="9" xfId="0" applyFont="1" applyFill="1" applyBorder="1" applyAlignment="1">
      <alignment horizontal="center"/>
    </xf>
    <xf numFmtId="0" fontId="7" fillId="4" borderId="9" xfId="0" applyFont="1" applyFill="1" applyBorder="1"/>
    <xf numFmtId="0" fontId="8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7" fillId="0" borderId="9" xfId="0" applyFont="1" applyBorder="1"/>
    <xf numFmtId="0" fontId="5" fillId="3" borderId="9" xfId="0" applyFont="1" applyFill="1" applyBorder="1"/>
    <xf numFmtId="0" fontId="7" fillId="4" borderId="9" xfId="0" applyFont="1" applyFill="1" applyBorder="1" applyAlignment="1"/>
    <xf numFmtId="0" fontId="7" fillId="5" borderId="9" xfId="0" applyFont="1" applyFill="1" applyBorder="1"/>
    <xf numFmtId="0" fontId="5" fillId="4" borderId="9" xfId="0" applyFont="1" applyFill="1" applyBorder="1"/>
    <xf numFmtId="0" fontId="1" fillId="0" borderId="22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3" borderId="9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8" fontId="5" fillId="4" borderId="3" xfId="0" applyNumberFormat="1" applyFont="1" applyFill="1" applyBorder="1" applyAlignment="1">
      <alignment horizontal="left"/>
    </xf>
    <xf numFmtId="8" fontId="5" fillId="4" borderId="4" xfId="0" applyNumberFormat="1" applyFont="1" applyFill="1" applyBorder="1" applyAlignment="1">
      <alignment horizontal="left"/>
    </xf>
    <xf numFmtId="8" fontId="5" fillId="4" borderId="3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0</xdr:rowOff>
    </xdr:from>
    <xdr:to>
      <xdr:col>9</xdr:col>
      <xdr:colOff>636400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C416B8-6123-484A-94B0-CBEC20004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0" y="0"/>
          <a:ext cx="100787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1962150</xdr:colOff>
      <xdr:row>0</xdr:row>
      <xdr:rowOff>0</xdr:rowOff>
    </xdr:from>
    <xdr:to>
      <xdr:col>2</xdr:col>
      <xdr:colOff>45850</xdr:colOff>
      <xdr:row>1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CE1963-8EE1-45D1-BD7F-157A93C2E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0"/>
          <a:ext cx="100787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952500</xdr:colOff>
      <xdr:row>80</xdr:row>
      <xdr:rowOff>19050</xdr:rowOff>
    </xdr:from>
    <xdr:to>
      <xdr:col>0</xdr:col>
      <xdr:colOff>1960375</xdr:colOff>
      <xdr:row>82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052AA6-5819-4EEF-B8D2-5F20F43A7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3925550"/>
          <a:ext cx="1007875" cy="58102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80</xdr:row>
      <xdr:rowOff>28575</xdr:rowOff>
    </xdr:from>
    <xdr:to>
      <xdr:col>10</xdr:col>
      <xdr:colOff>474475</xdr:colOff>
      <xdr:row>82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F61039-E8EA-48AB-B7C4-76C020DC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5" y="13935075"/>
          <a:ext cx="10078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CEBB-C440-4686-8216-012D9F1982BE}">
  <dimension ref="A1:N87"/>
  <sheetViews>
    <sheetView tabSelected="1" workbookViewId="0">
      <selection activeCell="O81" sqref="O81"/>
    </sheetView>
  </sheetViews>
  <sheetFormatPr defaultRowHeight="13.5"/>
  <cols>
    <col min="1" max="1" width="31.796875" style="1" bestFit="1" customWidth="1"/>
    <col min="2" max="2" width="9.06640625" style="1"/>
    <col min="3" max="3" width="15.59765625" style="1" customWidth="1"/>
    <col min="4" max="4" width="21" style="1" bestFit="1" customWidth="1"/>
    <col min="5" max="5" width="33.9296875" style="1" bestFit="1" customWidth="1"/>
    <col min="6" max="6" width="15.1328125" style="1" customWidth="1"/>
    <col min="7" max="7" width="15.1328125" style="1" bestFit="1" customWidth="1"/>
    <col min="8" max="8" width="14.19921875" style="1" bestFit="1" customWidth="1"/>
    <col min="9" max="16384" width="9.06640625" style="1"/>
  </cols>
  <sheetData>
    <row r="1" spans="1:13" ht="27.7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20.6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13.9">
      <c r="A3" s="15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/>
    </row>
    <row r="4" spans="1:13" ht="13.9">
      <c r="A4" s="21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4"/>
    </row>
    <row r="5" spans="1:13">
      <c r="A5" s="1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"/>
    </row>
    <row r="6" spans="1:13" ht="14.25" thickBot="1">
      <c r="A6" s="17" t="s">
        <v>2</v>
      </c>
      <c r="B6" s="4"/>
      <c r="C6" s="4"/>
      <c r="D6" s="4"/>
      <c r="E6" s="4"/>
      <c r="F6" s="89" t="s">
        <v>3</v>
      </c>
      <c r="G6" s="89"/>
      <c r="H6" s="89" t="s">
        <v>4</v>
      </c>
      <c r="I6" s="89"/>
      <c r="J6" s="89" t="s">
        <v>5</v>
      </c>
      <c r="K6" s="90"/>
      <c r="L6" s="89" t="s">
        <v>6</v>
      </c>
      <c r="M6" s="91"/>
    </row>
    <row r="7" spans="1:13" ht="14.25" thickBot="1">
      <c r="A7" s="18" t="s">
        <v>7</v>
      </c>
      <c r="B7" s="5"/>
      <c r="C7" s="5"/>
      <c r="D7" s="5"/>
      <c r="E7" s="5"/>
      <c r="F7" s="77">
        <v>17568.71</v>
      </c>
      <c r="G7" s="78"/>
      <c r="H7" s="77">
        <v>26926.6</v>
      </c>
      <c r="I7" s="78"/>
      <c r="J7" s="77">
        <v>24945.03</v>
      </c>
      <c r="K7" s="78"/>
      <c r="L7" s="79"/>
      <c r="M7" s="80"/>
    </row>
    <row r="8" spans="1:13" ht="13.9">
      <c r="A8" s="19" t="s">
        <v>10</v>
      </c>
      <c r="B8" s="56" t="s">
        <v>8</v>
      </c>
      <c r="C8" s="56"/>
      <c r="D8" s="6" t="s">
        <v>14</v>
      </c>
      <c r="E8" s="6" t="s">
        <v>29</v>
      </c>
      <c r="F8" s="69"/>
      <c r="G8" s="69"/>
      <c r="H8" s="69"/>
      <c r="I8" s="69"/>
      <c r="J8" s="69"/>
      <c r="K8" s="69"/>
      <c r="L8" s="69"/>
      <c r="M8" s="70"/>
    </row>
    <row r="9" spans="1:13" ht="13.9">
      <c r="A9" s="20"/>
      <c r="B9" s="81" t="s">
        <v>9</v>
      </c>
      <c r="C9" s="82"/>
      <c r="D9" s="8"/>
      <c r="E9" s="7"/>
      <c r="F9" s="69"/>
      <c r="G9" s="69"/>
      <c r="H9" s="69"/>
      <c r="I9" s="69"/>
      <c r="J9" s="69"/>
      <c r="K9" s="69"/>
      <c r="L9" s="69"/>
      <c r="M9" s="70"/>
    </row>
    <row r="10" spans="1:13">
      <c r="A10" s="16"/>
      <c r="B10" s="27"/>
      <c r="C10" s="27"/>
      <c r="D10" s="2"/>
      <c r="E10" s="9"/>
      <c r="F10" s="63"/>
      <c r="G10" s="63"/>
      <c r="H10" s="63"/>
      <c r="I10" s="63"/>
      <c r="J10" s="63"/>
      <c r="K10" s="63"/>
      <c r="L10" s="63"/>
      <c r="M10" s="65"/>
    </row>
    <row r="11" spans="1:13">
      <c r="A11" s="16"/>
      <c r="B11" s="27" t="s">
        <v>11</v>
      </c>
      <c r="C11" s="27"/>
      <c r="D11" s="9"/>
      <c r="E11" s="9"/>
      <c r="F11" s="63">
        <v>500</v>
      </c>
      <c r="G11" s="63"/>
      <c r="H11" s="63">
        <v>500</v>
      </c>
      <c r="I11" s="63"/>
      <c r="J11" s="63"/>
      <c r="K11" s="63"/>
      <c r="L11" s="63"/>
      <c r="M11" s="65"/>
    </row>
    <row r="12" spans="1:13">
      <c r="A12" s="16"/>
      <c r="B12" s="27" t="s">
        <v>12</v>
      </c>
      <c r="C12" s="27"/>
      <c r="D12" s="9"/>
      <c r="E12" s="9"/>
      <c r="F12" s="63"/>
      <c r="G12" s="63"/>
      <c r="H12" s="63"/>
      <c r="I12" s="63"/>
      <c r="J12" s="63"/>
      <c r="K12" s="63"/>
      <c r="L12" s="63"/>
      <c r="M12" s="65"/>
    </row>
    <row r="13" spans="1:13" ht="13.9">
      <c r="A13" s="16"/>
      <c r="B13" s="27" t="s">
        <v>13</v>
      </c>
      <c r="C13" s="27"/>
      <c r="D13" s="9"/>
      <c r="E13" s="9"/>
      <c r="F13" s="54">
        <v>24394</v>
      </c>
      <c r="G13" s="54"/>
      <c r="H13" s="54">
        <v>28000</v>
      </c>
      <c r="I13" s="54"/>
      <c r="J13" s="54">
        <f>SUM(J14:K20)</f>
        <v>1898</v>
      </c>
      <c r="K13" s="54"/>
      <c r="L13" s="63"/>
      <c r="M13" s="65"/>
    </row>
    <row r="14" spans="1:13" ht="13.9">
      <c r="A14" s="16"/>
      <c r="B14" s="27"/>
      <c r="C14" s="27"/>
      <c r="D14" s="10" t="s">
        <v>15</v>
      </c>
      <c r="E14" s="9"/>
      <c r="F14" s="68">
        <v>278</v>
      </c>
      <c r="G14" s="68"/>
      <c r="H14" s="68">
        <v>1500</v>
      </c>
      <c r="I14" s="68"/>
      <c r="J14" s="68"/>
      <c r="K14" s="68"/>
      <c r="L14" s="63"/>
      <c r="M14" s="65"/>
    </row>
    <row r="15" spans="1:13" ht="13.9">
      <c r="A15" s="16"/>
      <c r="B15" s="27"/>
      <c r="C15" s="27"/>
      <c r="D15" s="2" t="s">
        <v>16</v>
      </c>
      <c r="E15" s="9"/>
      <c r="F15" s="68"/>
      <c r="G15" s="68"/>
      <c r="H15" s="68"/>
      <c r="I15" s="68"/>
      <c r="J15" s="68"/>
      <c r="K15" s="68"/>
      <c r="L15" s="63"/>
      <c r="M15" s="65"/>
    </row>
    <row r="16" spans="1:13" ht="13.9">
      <c r="A16" s="16"/>
      <c r="B16" s="27"/>
      <c r="C16" s="27"/>
      <c r="D16" s="2" t="s">
        <v>17</v>
      </c>
      <c r="E16" s="9"/>
      <c r="F16" s="68">
        <v>16466</v>
      </c>
      <c r="G16" s="68"/>
      <c r="H16" s="68">
        <v>17000</v>
      </c>
      <c r="I16" s="68"/>
      <c r="J16" s="68">
        <v>248</v>
      </c>
      <c r="K16" s="68"/>
      <c r="L16" s="63"/>
      <c r="M16" s="65"/>
    </row>
    <row r="17" spans="1:13" ht="13.9">
      <c r="A17" s="16"/>
      <c r="B17" s="27"/>
      <c r="C17" s="27"/>
      <c r="D17" s="2"/>
      <c r="E17" s="9"/>
      <c r="F17" s="68"/>
      <c r="G17" s="68"/>
      <c r="H17" s="68"/>
      <c r="I17" s="68"/>
      <c r="J17" s="68"/>
      <c r="K17" s="68"/>
      <c r="L17" s="63"/>
      <c r="M17" s="65"/>
    </row>
    <row r="18" spans="1:13" ht="13.9">
      <c r="A18" s="16"/>
      <c r="B18" s="27" t="s">
        <v>20</v>
      </c>
      <c r="C18" s="27"/>
      <c r="D18" s="2"/>
      <c r="E18" s="9"/>
      <c r="F18" s="68"/>
      <c r="G18" s="68"/>
      <c r="H18" s="68"/>
      <c r="I18" s="68"/>
      <c r="J18" s="68"/>
      <c r="K18" s="68"/>
      <c r="L18" s="63"/>
      <c r="M18" s="65"/>
    </row>
    <row r="19" spans="1:13" ht="13.9">
      <c r="A19" s="16"/>
      <c r="B19" s="27"/>
      <c r="C19" s="27"/>
      <c r="D19" s="2" t="s">
        <v>18</v>
      </c>
      <c r="E19" s="9"/>
      <c r="F19" s="68">
        <v>5250</v>
      </c>
      <c r="G19" s="68"/>
      <c r="H19" s="68">
        <v>5500</v>
      </c>
      <c r="I19" s="68"/>
      <c r="J19" s="68">
        <v>1450</v>
      </c>
      <c r="K19" s="68"/>
      <c r="L19" s="63"/>
      <c r="M19" s="65"/>
    </row>
    <row r="20" spans="1:13" ht="13.9">
      <c r="A20" s="16"/>
      <c r="B20" s="27"/>
      <c r="C20" s="27"/>
      <c r="D20" s="2" t="s">
        <v>19</v>
      </c>
      <c r="E20" s="9"/>
      <c r="F20" s="68">
        <v>2400</v>
      </c>
      <c r="G20" s="68"/>
      <c r="H20" s="68">
        <v>4000</v>
      </c>
      <c r="I20" s="68"/>
      <c r="J20" s="68">
        <v>200</v>
      </c>
      <c r="K20" s="68"/>
      <c r="L20" s="63"/>
      <c r="M20" s="65"/>
    </row>
    <row r="21" spans="1:13">
      <c r="A21" s="16"/>
      <c r="B21" s="27"/>
      <c r="C21" s="27"/>
      <c r="D21" s="2"/>
      <c r="E21" s="9"/>
      <c r="F21" s="63"/>
      <c r="G21" s="63"/>
      <c r="H21" s="63"/>
      <c r="I21" s="63"/>
      <c r="J21" s="63"/>
      <c r="K21" s="63"/>
      <c r="L21" s="63"/>
      <c r="M21" s="65"/>
    </row>
    <row r="22" spans="1:13">
      <c r="A22" s="16"/>
      <c r="B22" s="27" t="s">
        <v>21</v>
      </c>
      <c r="C22" s="27"/>
      <c r="D22" s="2"/>
      <c r="E22" s="9"/>
      <c r="F22" s="63"/>
      <c r="G22" s="63"/>
      <c r="H22" s="63"/>
      <c r="I22" s="63"/>
      <c r="J22" s="63"/>
      <c r="K22" s="63"/>
      <c r="L22" s="63"/>
      <c r="M22" s="65"/>
    </row>
    <row r="23" spans="1:13">
      <c r="A23" s="16"/>
      <c r="B23" s="27"/>
      <c r="C23" s="27"/>
      <c r="D23" s="2" t="s">
        <v>22</v>
      </c>
      <c r="E23" s="9"/>
      <c r="F23" s="28">
        <v>2000</v>
      </c>
      <c r="G23" s="28"/>
      <c r="H23" s="28"/>
      <c r="I23" s="28"/>
      <c r="J23" s="28">
        <v>2000</v>
      </c>
      <c r="K23" s="28"/>
      <c r="L23" s="63"/>
      <c r="M23" s="65"/>
    </row>
    <row r="24" spans="1:13">
      <c r="A24" s="16"/>
      <c r="B24" s="27"/>
      <c r="C24" s="27"/>
      <c r="D24" s="2" t="s">
        <v>23</v>
      </c>
      <c r="E24" s="9"/>
      <c r="F24" s="28">
        <v>6517</v>
      </c>
      <c r="G24" s="28"/>
      <c r="H24" s="28">
        <v>6100</v>
      </c>
      <c r="I24" s="28"/>
      <c r="J24" s="28">
        <v>6668</v>
      </c>
      <c r="K24" s="28"/>
      <c r="L24" s="63"/>
      <c r="M24" s="65"/>
    </row>
    <row r="25" spans="1:13">
      <c r="A25" s="16"/>
      <c r="B25" s="27"/>
      <c r="C25" s="27"/>
      <c r="D25" s="2"/>
      <c r="E25" s="9"/>
      <c r="F25" s="28"/>
      <c r="G25" s="28"/>
      <c r="H25" s="28"/>
      <c r="I25" s="28"/>
      <c r="J25" s="63"/>
      <c r="K25" s="63"/>
      <c r="L25" s="63"/>
      <c r="M25" s="65"/>
    </row>
    <row r="26" spans="1:13">
      <c r="A26" s="16"/>
      <c r="B26" s="27" t="s">
        <v>24</v>
      </c>
      <c r="C26" s="27"/>
      <c r="D26" s="9"/>
      <c r="E26" s="9"/>
      <c r="F26" s="28">
        <v>11416.49</v>
      </c>
      <c r="G26" s="28"/>
      <c r="H26" s="28">
        <v>7000</v>
      </c>
      <c r="I26" s="28"/>
      <c r="J26" s="28">
        <v>5063.67</v>
      </c>
      <c r="K26" s="28"/>
      <c r="L26" s="63"/>
      <c r="M26" s="65"/>
    </row>
    <row r="27" spans="1:13">
      <c r="A27" s="16"/>
      <c r="B27" s="27" t="s">
        <v>25</v>
      </c>
      <c r="C27" s="27"/>
      <c r="D27" s="9"/>
      <c r="E27" s="9"/>
      <c r="F27" s="28">
        <v>3868.48</v>
      </c>
      <c r="G27" s="28"/>
      <c r="H27" s="28">
        <v>3000</v>
      </c>
      <c r="I27" s="28"/>
      <c r="J27" s="28">
        <v>2357.8000000000002</v>
      </c>
      <c r="K27" s="28"/>
      <c r="L27" s="63"/>
      <c r="M27" s="65"/>
    </row>
    <row r="28" spans="1:13">
      <c r="A28" s="16"/>
      <c r="B28" s="27"/>
      <c r="C28" s="27"/>
      <c r="D28" s="9"/>
      <c r="E28" s="9"/>
      <c r="F28" s="28"/>
      <c r="G28" s="28"/>
      <c r="H28" s="28"/>
      <c r="I28" s="28"/>
      <c r="J28" s="28"/>
      <c r="K28" s="28"/>
      <c r="L28" s="28"/>
      <c r="M28" s="29"/>
    </row>
    <row r="29" spans="1:13">
      <c r="A29" s="16"/>
      <c r="B29" s="27" t="s">
        <v>69</v>
      </c>
      <c r="C29" s="27"/>
      <c r="D29" s="9" t="s">
        <v>64</v>
      </c>
      <c r="E29" s="9"/>
      <c r="F29" s="28">
        <v>355.37</v>
      </c>
      <c r="G29" s="28"/>
      <c r="H29" s="28"/>
      <c r="I29" s="28"/>
      <c r="J29" s="28">
        <v>1172.95</v>
      </c>
      <c r="K29" s="28"/>
      <c r="L29" s="28"/>
      <c r="M29" s="29"/>
    </row>
    <row r="30" spans="1:13">
      <c r="A30" s="16"/>
      <c r="B30" s="27"/>
      <c r="C30" s="27"/>
      <c r="D30" s="9" t="s">
        <v>68</v>
      </c>
      <c r="E30" s="9"/>
      <c r="F30" s="28">
        <v>1012.54</v>
      </c>
      <c r="G30" s="28"/>
      <c r="H30" s="28"/>
      <c r="I30" s="28"/>
      <c r="J30" s="28">
        <v>2192.65</v>
      </c>
      <c r="K30" s="28"/>
      <c r="L30" s="28"/>
      <c r="M30" s="29"/>
    </row>
    <row r="31" spans="1:13">
      <c r="A31" s="16"/>
      <c r="B31" s="27"/>
      <c r="C31" s="27"/>
      <c r="D31" s="2"/>
      <c r="E31" s="9"/>
      <c r="F31" s="30"/>
      <c r="G31" s="30"/>
      <c r="H31" s="63"/>
      <c r="I31" s="63"/>
      <c r="J31" s="63"/>
      <c r="K31" s="63"/>
      <c r="L31" s="63"/>
      <c r="M31" s="65"/>
    </row>
    <row r="32" spans="1:13" ht="14.25" thickBot="1">
      <c r="A32" s="21" t="s">
        <v>27</v>
      </c>
      <c r="B32" s="27"/>
      <c r="C32" s="27"/>
      <c r="D32" s="2"/>
      <c r="E32" s="9"/>
      <c r="F32" s="71">
        <f>SUM(F11,F13,F23,F24,F26,F27,F7, F29, F30)</f>
        <v>67632.589999999982</v>
      </c>
      <c r="G32" s="72"/>
      <c r="H32" s="71">
        <f xml:space="preserve"> SUM(H11,H13,H26,H27,H7)</f>
        <v>65426.6</v>
      </c>
      <c r="I32" s="72"/>
      <c r="J32" s="73">
        <f>SUM(J7,J13,J23,J24,J26,J27,J29,J30)</f>
        <v>46298.1</v>
      </c>
      <c r="K32" s="74"/>
      <c r="L32" s="64"/>
      <c r="M32" s="65"/>
    </row>
    <row r="33" spans="1:13" ht="14.25" thickBot="1">
      <c r="A33" s="22" t="s">
        <v>26</v>
      </c>
      <c r="B33" s="4"/>
      <c r="C33" s="4"/>
      <c r="D33" s="4"/>
      <c r="E33" s="4"/>
      <c r="F33" s="75">
        <f>SUM(F11,F13,F23,F24,F26,F27)</f>
        <v>48695.97</v>
      </c>
      <c r="G33" s="76"/>
      <c r="H33" s="75">
        <f xml:space="preserve"> SUM(H11,H13,H24,H26,H27)</f>
        <v>44600</v>
      </c>
      <c r="I33" s="76"/>
      <c r="J33" s="75">
        <f>SUM(J13,J23,J24,J26,J27,J29,J30)</f>
        <v>21353.070000000003</v>
      </c>
      <c r="K33" s="76"/>
      <c r="L33" s="66"/>
      <c r="M33" s="67"/>
    </row>
    <row r="34" spans="1:13" ht="13.9">
      <c r="A34" s="23" t="s">
        <v>30</v>
      </c>
      <c r="B34" s="12"/>
      <c r="C34" s="12"/>
      <c r="D34" s="12"/>
      <c r="E34" s="12"/>
      <c r="F34" s="61"/>
      <c r="G34" s="61"/>
      <c r="H34" s="61"/>
      <c r="I34" s="61"/>
      <c r="J34" s="61"/>
      <c r="K34" s="61"/>
      <c r="L34" s="57"/>
      <c r="M34" s="62"/>
    </row>
    <row r="35" spans="1:13" ht="13.9">
      <c r="A35" s="19" t="s">
        <v>28</v>
      </c>
      <c r="B35" s="56" t="s">
        <v>8</v>
      </c>
      <c r="C35" s="56"/>
      <c r="D35" s="13" t="s">
        <v>14</v>
      </c>
      <c r="E35" s="6" t="s">
        <v>29</v>
      </c>
      <c r="F35" s="56"/>
      <c r="G35" s="56"/>
      <c r="H35" s="56"/>
      <c r="I35" s="56"/>
      <c r="J35" s="56"/>
      <c r="K35" s="56"/>
      <c r="L35" s="56"/>
      <c r="M35" s="60"/>
    </row>
    <row r="36" spans="1:13" ht="13.9">
      <c r="A36" s="16"/>
      <c r="B36" s="58" t="s">
        <v>13</v>
      </c>
      <c r="C36" s="58"/>
      <c r="D36" s="3"/>
      <c r="E36" s="2"/>
      <c r="F36" s="54">
        <f>SUM(F37,F38,F39,F40,F41,F42,F43,F44,F45,F46,F47,F48,F49,F50)</f>
        <v>-24237.509999999995</v>
      </c>
      <c r="G36" s="54"/>
      <c r="H36" s="54">
        <f>SUM(H37:I50)</f>
        <v>-23764</v>
      </c>
      <c r="I36" s="54"/>
      <c r="J36" s="54">
        <f>SUM(J37:K50)</f>
        <v>-15.24</v>
      </c>
      <c r="K36" s="54"/>
      <c r="L36" s="54"/>
      <c r="M36" s="59"/>
    </row>
    <row r="37" spans="1:13" ht="13.9">
      <c r="A37" s="16"/>
      <c r="B37" s="58"/>
      <c r="C37" s="58"/>
      <c r="D37" s="2" t="s">
        <v>31</v>
      </c>
      <c r="E37" s="9" t="s">
        <v>70</v>
      </c>
      <c r="F37" s="28">
        <v>-5202.4399999999996</v>
      </c>
      <c r="G37" s="28"/>
      <c r="H37" s="28">
        <v>-3000</v>
      </c>
      <c r="I37" s="28"/>
      <c r="J37" s="28"/>
      <c r="K37" s="28"/>
      <c r="L37" s="28"/>
      <c r="M37" s="29"/>
    </row>
    <row r="38" spans="1:13" ht="13.9">
      <c r="A38" s="16"/>
      <c r="B38" s="58"/>
      <c r="C38" s="58"/>
      <c r="D38" s="2" t="s">
        <v>32</v>
      </c>
      <c r="E38" s="9"/>
      <c r="F38" s="28">
        <v>-3953.75</v>
      </c>
      <c r="G38" s="28"/>
      <c r="H38" s="28">
        <v>-3000</v>
      </c>
      <c r="I38" s="28"/>
      <c r="J38" s="28"/>
      <c r="K38" s="28"/>
      <c r="L38" s="28"/>
      <c r="M38" s="29"/>
    </row>
    <row r="39" spans="1:13" ht="13.9">
      <c r="A39" s="16"/>
      <c r="B39" s="58"/>
      <c r="C39" s="58"/>
      <c r="D39" s="2" t="s">
        <v>33</v>
      </c>
      <c r="E39" s="9" t="s">
        <v>52</v>
      </c>
      <c r="F39" s="28">
        <v>-447.58</v>
      </c>
      <c r="G39" s="28"/>
      <c r="H39" s="28">
        <v>-800</v>
      </c>
      <c r="I39" s="28"/>
      <c r="J39" s="28">
        <v>-15.24</v>
      </c>
      <c r="K39" s="28"/>
      <c r="L39" s="28"/>
      <c r="M39" s="29"/>
    </row>
    <row r="40" spans="1:13" ht="13.9">
      <c r="A40" s="16"/>
      <c r="B40" s="58"/>
      <c r="C40" s="58"/>
      <c r="D40" s="2" t="s">
        <v>34</v>
      </c>
      <c r="E40" s="9" t="s">
        <v>71</v>
      </c>
      <c r="F40" s="28">
        <v>-4021.65</v>
      </c>
      <c r="G40" s="28"/>
      <c r="H40" s="28">
        <v>-2750</v>
      </c>
      <c r="I40" s="28"/>
      <c r="J40" s="28"/>
      <c r="K40" s="28"/>
      <c r="L40" s="28"/>
      <c r="M40" s="29"/>
    </row>
    <row r="41" spans="1:13" ht="13.9">
      <c r="A41" s="16"/>
      <c r="B41" s="58"/>
      <c r="C41" s="58"/>
      <c r="D41" s="2" t="s">
        <v>35</v>
      </c>
      <c r="E41" s="9"/>
      <c r="F41" s="28"/>
      <c r="G41" s="28"/>
      <c r="H41" s="28">
        <v>-500</v>
      </c>
      <c r="I41" s="28"/>
      <c r="J41" s="28"/>
      <c r="K41" s="28"/>
      <c r="L41" s="28"/>
      <c r="M41" s="29"/>
    </row>
    <row r="42" spans="1:13" ht="13.9">
      <c r="A42" s="16"/>
      <c r="B42" s="58"/>
      <c r="C42" s="58"/>
      <c r="D42" s="2" t="s">
        <v>36</v>
      </c>
      <c r="E42" s="9"/>
      <c r="F42" s="28"/>
      <c r="G42" s="28"/>
      <c r="H42" s="28">
        <v>-1000</v>
      </c>
      <c r="I42" s="28"/>
      <c r="J42" s="28"/>
      <c r="K42" s="28"/>
      <c r="L42" s="28"/>
      <c r="M42" s="29"/>
    </row>
    <row r="43" spans="1:13">
      <c r="A43" s="16"/>
      <c r="B43" s="27"/>
      <c r="C43" s="27"/>
      <c r="D43" s="2" t="s">
        <v>37</v>
      </c>
      <c r="E43" s="9"/>
      <c r="F43" s="28">
        <v>-7131.99</v>
      </c>
      <c r="G43" s="28"/>
      <c r="H43" s="28">
        <v>-7500</v>
      </c>
      <c r="I43" s="28"/>
      <c r="J43" s="28"/>
      <c r="K43" s="28"/>
      <c r="L43" s="28"/>
      <c r="M43" s="29"/>
    </row>
    <row r="44" spans="1:13" ht="13.9">
      <c r="A44" s="16"/>
      <c r="B44" s="58"/>
      <c r="C44" s="58"/>
      <c r="D44" s="2" t="s">
        <v>38</v>
      </c>
      <c r="E44" s="9"/>
      <c r="F44" s="28"/>
      <c r="G44" s="28"/>
      <c r="H44" s="28">
        <v>-1500</v>
      </c>
      <c r="I44" s="28"/>
      <c r="J44" s="28"/>
      <c r="K44" s="28"/>
      <c r="L44" s="28"/>
      <c r="M44" s="29"/>
    </row>
    <row r="45" spans="1:13" ht="13.9">
      <c r="A45" s="16"/>
      <c r="B45" s="58"/>
      <c r="C45" s="58"/>
      <c r="D45" s="2" t="s">
        <v>39</v>
      </c>
      <c r="E45" s="9"/>
      <c r="F45" s="28">
        <v>-611.85</v>
      </c>
      <c r="G45" s="28"/>
      <c r="H45" s="28">
        <v>-600</v>
      </c>
      <c r="I45" s="28"/>
      <c r="J45" s="28"/>
      <c r="K45" s="28"/>
      <c r="L45" s="28"/>
      <c r="M45" s="29"/>
    </row>
    <row r="46" spans="1:13" ht="13.9">
      <c r="A46" s="16"/>
      <c r="B46" s="58"/>
      <c r="C46" s="58"/>
      <c r="D46" s="2" t="s">
        <v>40</v>
      </c>
      <c r="E46" s="9"/>
      <c r="F46" s="28">
        <v>0</v>
      </c>
      <c r="G46" s="28"/>
      <c r="H46" s="28">
        <v>-550</v>
      </c>
      <c r="I46" s="28"/>
      <c r="J46" s="28"/>
      <c r="K46" s="28"/>
      <c r="L46" s="28"/>
      <c r="M46" s="29"/>
    </row>
    <row r="47" spans="1:13" ht="13.9">
      <c r="A47" s="16"/>
      <c r="B47" s="58"/>
      <c r="C47" s="58"/>
      <c r="D47" s="2" t="s">
        <v>41</v>
      </c>
      <c r="E47" s="9"/>
      <c r="F47" s="28">
        <v>-13.02</v>
      </c>
      <c r="G47" s="28"/>
      <c r="H47" s="28">
        <v>-64</v>
      </c>
      <c r="I47" s="28"/>
      <c r="J47" s="28"/>
      <c r="K47" s="28"/>
      <c r="L47" s="28"/>
      <c r="M47" s="29"/>
    </row>
    <row r="48" spans="1:13" ht="13.9">
      <c r="A48" s="16"/>
      <c r="B48" s="58"/>
      <c r="C48" s="58"/>
      <c r="D48" s="2" t="s">
        <v>42</v>
      </c>
      <c r="E48" s="9"/>
      <c r="F48" s="28">
        <v>-211</v>
      </c>
      <c r="G48" s="28"/>
      <c r="H48" s="28">
        <v>-1000</v>
      </c>
      <c r="I48" s="28"/>
      <c r="J48" s="28"/>
      <c r="K48" s="28"/>
      <c r="L48" s="28"/>
      <c r="M48" s="29"/>
    </row>
    <row r="49" spans="1:13" ht="13.9">
      <c r="A49" s="16"/>
      <c r="B49" s="58"/>
      <c r="C49" s="58"/>
      <c r="D49" s="2" t="s">
        <v>43</v>
      </c>
      <c r="E49" s="9"/>
      <c r="F49" s="28">
        <v>-1944.23</v>
      </c>
      <c r="G49" s="28"/>
      <c r="H49" s="28">
        <v>-500</v>
      </c>
      <c r="I49" s="28"/>
      <c r="J49" s="28"/>
      <c r="K49" s="28"/>
      <c r="L49" s="28"/>
      <c r="M49" s="29"/>
    </row>
    <row r="50" spans="1:13" ht="13.9">
      <c r="A50" s="16"/>
      <c r="B50" s="58"/>
      <c r="C50" s="58"/>
      <c r="D50" s="2" t="s">
        <v>44</v>
      </c>
      <c r="E50" s="9"/>
      <c r="F50" s="28">
        <v>-700</v>
      </c>
      <c r="G50" s="28"/>
      <c r="H50" s="28">
        <v>-1000</v>
      </c>
      <c r="I50" s="28"/>
      <c r="J50" s="28"/>
      <c r="K50" s="28"/>
      <c r="L50" s="28"/>
      <c r="M50" s="29"/>
    </row>
    <row r="51" spans="1:13" ht="13.9">
      <c r="A51" s="16"/>
      <c r="B51" s="58"/>
      <c r="C51" s="58"/>
      <c r="D51" s="2"/>
      <c r="E51" s="9"/>
      <c r="F51" s="28"/>
      <c r="G51" s="28"/>
      <c r="H51" s="28"/>
      <c r="I51" s="28"/>
      <c r="J51" s="28"/>
      <c r="K51" s="28"/>
      <c r="L51" s="28"/>
      <c r="M51" s="29"/>
    </row>
    <row r="52" spans="1:13" ht="13.9">
      <c r="A52" s="16"/>
      <c r="B52" s="58" t="s">
        <v>45</v>
      </c>
      <c r="C52" s="58"/>
      <c r="D52" s="2"/>
      <c r="E52" s="9"/>
      <c r="F52" s="54">
        <f>SUM(F54,F55,F56,F57,F58,F59,F60,F61,F62,F63)</f>
        <v>-12066.39</v>
      </c>
      <c r="G52" s="54"/>
      <c r="H52" s="54">
        <f>SUM(H53:I63)</f>
        <v>-5186</v>
      </c>
      <c r="I52" s="54"/>
      <c r="J52" s="54">
        <f>SUM(J53:K63)</f>
        <v>-237.48999999999998</v>
      </c>
      <c r="K52" s="54"/>
      <c r="L52" s="54"/>
      <c r="M52" s="59"/>
    </row>
    <row r="53" spans="1:13" ht="13.9">
      <c r="A53" s="16"/>
      <c r="B53" s="58"/>
      <c r="C53" s="58"/>
      <c r="D53" s="2" t="s">
        <v>63</v>
      </c>
      <c r="E53" s="9"/>
      <c r="F53" s="28"/>
      <c r="G53" s="28"/>
      <c r="H53" s="28"/>
      <c r="I53" s="28"/>
      <c r="J53" s="28"/>
      <c r="K53" s="28"/>
      <c r="L53" s="28"/>
      <c r="M53" s="29"/>
    </row>
    <row r="54" spans="1:13" ht="13.9">
      <c r="A54" s="16"/>
      <c r="B54" s="58"/>
      <c r="C54" s="58"/>
      <c r="D54" s="2" t="s">
        <v>46</v>
      </c>
      <c r="E54" s="9"/>
      <c r="F54" s="28">
        <v>-1200</v>
      </c>
      <c r="G54" s="28"/>
      <c r="H54" s="28">
        <v>-500</v>
      </c>
      <c r="I54" s="28"/>
      <c r="J54" s="28"/>
      <c r="K54" s="28"/>
      <c r="L54" s="28"/>
      <c r="M54" s="29"/>
    </row>
    <row r="55" spans="1:13" ht="13.9">
      <c r="A55" s="16"/>
      <c r="B55" s="58"/>
      <c r="C55" s="58"/>
      <c r="D55" s="2" t="s">
        <v>47</v>
      </c>
      <c r="E55" s="9"/>
      <c r="F55" s="28"/>
      <c r="G55" s="28"/>
      <c r="H55" s="28">
        <v>-1500</v>
      </c>
      <c r="I55" s="28"/>
      <c r="J55" s="28"/>
      <c r="K55" s="28"/>
      <c r="L55" s="28"/>
      <c r="M55" s="29"/>
    </row>
    <row r="56" spans="1:13">
      <c r="A56" s="16"/>
      <c r="B56" s="27"/>
      <c r="C56" s="27"/>
      <c r="D56" s="2" t="s">
        <v>48</v>
      </c>
      <c r="E56" s="9" t="s">
        <v>49</v>
      </c>
      <c r="F56" s="28">
        <v>-9000</v>
      </c>
      <c r="G56" s="28"/>
      <c r="H56" s="28">
        <v>0</v>
      </c>
      <c r="I56" s="28"/>
      <c r="J56" s="28"/>
      <c r="K56" s="28"/>
      <c r="L56" s="28"/>
      <c r="M56" s="29"/>
    </row>
    <row r="57" spans="1:13">
      <c r="A57" s="16"/>
      <c r="B57" s="27"/>
      <c r="C57" s="27"/>
      <c r="D57" s="2" t="s">
        <v>50</v>
      </c>
      <c r="E57" s="9"/>
      <c r="F57" s="28">
        <v>-1182.5</v>
      </c>
      <c r="G57" s="28"/>
      <c r="H57" s="28">
        <v>-500</v>
      </c>
      <c r="I57" s="28"/>
      <c r="J57" s="28"/>
      <c r="K57" s="28"/>
      <c r="L57" s="28"/>
      <c r="M57" s="29"/>
    </row>
    <row r="58" spans="1:13" ht="13.9">
      <c r="A58" s="16"/>
      <c r="B58" s="27"/>
      <c r="C58" s="27"/>
      <c r="D58" s="11" t="s">
        <v>51</v>
      </c>
      <c r="E58" s="9" t="s">
        <v>52</v>
      </c>
      <c r="F58" s="28">
        <v>-563.52</v>
      </c>
      <c r="G58" s="28"/>
      <c r="H58" s="28">
        <v>-2000</v>
      </c>
      <c r="I58" s="28"/>
      <c r="J58" s="28">
        <v>-200</v>
      </c>
      <c r="K58" s="28"/>
      <c r="L58" s="28"/>
      <c r="M58" s="29"/>
    </row>
    <row r="59" spans="1:13">
      <c r="A59" s="16"/>
      <c r="B59" s="27"/>
      <c r="C59" s="27"/>
      <c r="D59" s="2"/>
      <c r="E59" s="9" t="s">
        <v>53</v>
      </c>
      <c r="F59" s="28">
        <v>-56.85</v>
      </c>
      <c r="G59" s="28"/>
      <c r="H59" s="28">
        <v>-36</v>
      </c>
      <c r="I59" s="28"/>
      <c r="J59" s="28"/>
      <c r="K59" s="28"/>
      <c r="L59" s="28"/>
      <c r="M59" s="29"/>
    </row>
    <row r="60" spans="1:13">
      <c r="A60" s="16"/>
      <c r="B60" s="27"/>
      <c r="C60" s="27"/>
      <c r="D60" s="2"/>
      <c r="E60" s="9" t="s">
        <v>54</v>
      </c>
      <c r="F60" s="28"/>
      <c r="G60" s="28"/>
      <c r="H60" s="28"/>
      <c r="I60" s="28"/>
      <c r="J60" s="28"/>
      <c r="K60" s="28"/>
      <c r="L60" s="28"/>
      <c r="M60" s="29"/>
    </row>
    <row r="61" spans="1:13">
      <c r="A61" s="16"/>
      <c r="B61" s="27"/>
      <c r="C61" s="27"/>
      <c r="D61" s="2"/>
      <c r="E61" s="9" t="s">
        <v>55</v>
      </c>
      <c r="F61" s="28">
        <v>-6</v>
      </c>
      <c r="G61" s="28"/>
      <c r="H61" s="28">
        <v>0</v>
      </c>
      <c r="I61" s="28"/>
      <c r="J61" s="28"/>
      <c r="K61" s="28"/>
      <c r="L61" s="28"/>
      <c r="M61" s="29"/>
    </row>
    <row r="62" spans="1:13">
      <c r="A62" s="16"/>
      <c r="B62" s="27"/>
      <c r="C62" s="27"/>
      <c r="D62" s="2" t="s">
        <v>43</v>
      </c>
      <c r="E62" s="9"/>
      <c r="F62" s="28">
        <v>-5.14</v>
      </c>
      <c r="G62" s="28"/>
      <c r="H62" s="28">
        <v>-500</v>
      </c>
      <c r="I62" s="28"/>
      <c r="J62" s="28">
        <v>-20.54</v>
      </c>
      <c r="K62" s="28"/>
      <c r="L62" s="28"/>
      <c r="M62" s="29"/>
    </row>
    <row r="63" spans="1:13">
      <c r="A63" s="16"/>
      <c r="B63" s="27"/>
      <c r="C63" s="27"/>
      <c r="D63" s="2" t="s">
        <v>41</v>
      </c>
      <c r="E63" s="9"/>
      <c r="F63" s="28">
        <v>-52.38</v>
      </c>
      <c r="G63" s="28"/>
      <c r="H63" s="28">
        <v>-150</v>
      </c>
      <c r="I63" s="28"/>
      <c r="J63" s="28">
        <v>-16.95</v>
      </c>
      <c r="K63" s="28"/>
      <c r="L63" s="28"/>
      <c r="M63" s="28"/>
    </row>
    <row r="64" spans="1:13">
      <c r="A64" s="16"/>
      <c r="B64" s="27"/>
      <c r="C64" s="27"/>
      <c r="D64" s="2"/>
      <c r="E64" s="9"/>
      <c r="F64" s="28"/>
      <c r="G64" s="28"/>
      <c r="H64" s="28"/>
      <c r="I64" s="28"/>
      <c r="J64" s="28"/>
      <c r="K64" s="28"/>
      <c r="L64" s="28"/>
      <c r="M64" s="29"/>
    </row>
    <row r="65" spans="1:14" ht="13.9">
      <c r="A65" s="16"/>
      <c r="B65" s="58" t="s">
        <v>56</v>
      </c>
      <c r="C65" s="58"/>
      <c r="D65" s="2"/>
      <c r="E65" s="9"/>
      <c r="F65" s="54">
        <f>SUM(F66,F67,F68,F70,F69,F71,F73,F74)</f>
        <v>-4463.43</v>
      </c>
      <c r="G65" s="54"/>
      <c r="H65" s="54">
        <f>SUM(H66:I74)</f>
        <v>-15650</v>
      </c>
      <c r="I65" s="54"/>
      <c r="J65" s="54">
        <f>SUM(J66:K74)</f>
        <v>-3714.36</v>
      </c>
      <c r="K65" s="54"/>
      <c r="L65" s="54"/>
      <c r="M65" s="54"/>
      <c r="N65" s="26"/>
    </row>
    <row r="66" spans="1:14">
      <c r="A66" s="16"/>
      <c r="B66" s="27"/>
      <c r="C66" s="27"/>
      <c r="D66" s="2" t="s">
        <v>57</v>
      </c>
      <c r="E66" s="9"/>
      <c r="F66" s="28">
        <v>0</v>
      </c>
      <c r="G66" s="28"/>
      <c r="H66" s="28">
        <v>-5000</v>
      </c>
      <c r="I66" s="28"/>
      <c r="J66" s="28"/>
      <c r="K66" s="28"/>
      <c r="L66" s="28"/>
      <c r="M66" s="29"/>
    </row>
    <row r="67" spans="1:14">
      <c r="A67" s="16"/>
      <c r="B67" s="27"/>
      <c r="C67" s="27"/>
      <c r="D67" s="2" t="s">
        <v>58</v>
      </c>
      <c r="E67" s="9"/>
      <c r="F67" s="28">
        <v>-884.1</v>
      </c>
      <c r="G67" s="28"/>
      <c r="H67" s="28">
        <v>-2500</v>
      </c>
      <c r="I67" s="28"/>
      <c r="J67" s="28"/>
      <c r="K67" s="28"/>
      <c r="L67" s="28"/>
      <c r="M67" s="29"/>
    </row>
    <row r="68" spans="1:14">
      <c r="A68" s="16"/>
      <c r="B68" s="27"/>
      <c r="C68" s="27"/>
      <c r="D68" s="2" t="s">
        <v>59</v>
      </c>
      <c r="E68" s="9"/>
      <c r="F68" s="28">
        <v>-64</v>
      </c>
      <c r="G68" s="28"/>
      <c r="H68" s="28">
        <v>-150</v>
      </c>
      <c r="I68" s="28"/>
      <c r="J68" s="28">
        <v>-64</v>
      </c>
      <c r="K68" s="28"/>
      <c r="L68" s="28"/>
      <c r="M68" s="29"/>
    </row>
    <row r="69" spans="1:14">
      <c r="A69" s="16"/>
      <c r="B69" s="27"/>
      <c r="C69" s="27"/>
      <c r="D69" s="2" t="s">
        <v>72</v>
      </c>
      <c r="E69" s="9" t="s">
        <v>73</v>
      </c>
      <c r="F69" s="28">
        <v>0</v>
      </c>
      <c r="G69" s="28"/>
      <c r="H69" s="28">
        <v>0</v>
      </c>
      <c r="I69" s="28"/>
      <c r="J69" s="28"/>
      <c r="K69" s="28"/>
      <c r="L69" s="28"/>
      <c r="M69" s="29"/>
    </row>
    <row r="70" spans="1:14">
      <c r="A70" s="16"/>
      <c r="B70" s="27"/>
      <c r="C70" s="27"/>
      <c r="D70" s="2" t="s">
        <v>61</v>
      </c>
      <c r="E70" s="9" t="s">
        <v>62</v>
      </c>
      <c r="F70" s="28"/>
      <c r="G70" s="28"/>
      <c r="H70" s="28">
        <v>-5000</v>
      </c>
      <c r="I70" s="28"/>
      <c r="J70" s="28"/>
      <c r="K70" s="28"/>
      <c r="L70" s="28"/>
      <c r="M70" s="29"/>
    </row>
    <row r="71" spans="1:14">
      <c r="A71" s="16"/>
      <c r="B71" s="27"/>
      <c r="C71" s="27"/>
      <c r="D71" s="2" t="s">
        <v>74</v>
      </c>
      <c r="E71" s="9"/>
      <c r="F71" s="28">
        <v>-2502.79</v>
      </c>
      <c r="G71" s="28"/>
      <c r="H71" s="28">
        <v>-3000</v>
      </c>
      <c r="I71" s="28"/>
      <c r="J71" s="28">
        <v>-2405</v>
      </c>
      <c r="K71" s="28"/>
      <c r="L71" s="28"/>
      <c r="M71" s="29"/>
    </row>
    <row r="72" spans="1:14">
      <c r="A72" s="16"/>
      <c r="B72" s="27"/>
      <c r="C72" s="27"/>
      <c r="D72" s="2"/>
      <c r="E72" s="9" t="s">
        <v>76</v>
      </c>
      <c r="F72" s="28"/>
      <c r="G72" s="28"/>
      <c r="H72" s="28"/>
      <c r="I72" s="28"/>
      <c r="J72" s="28">
        <v>-65.36</v>
      </c>
      <c r="K72" s="28"/>
      <c r="L72" s="28"/>
      <c r="M72" s="29"/>
    </row>
    <row r="73" spans="1:14" ht="13.9">
      <c r="A73" s="16"/>
      <c r="B73" s="27"/>
      <c r="C73" s="27"/>
      <c r="D73" s="11" t="s">
        <v>60</v>
      </c>
      <c r="E73" s="9"/>
      <c r="F73" s="28"/>
      <c r="G73" s="28"/>
      <c r="H73" s="28"/>
      <c r="I73" s="28"/>
      <c r="J73" s="28"/>
      <c r="K73" s="28"/>
      <c r="L73" s="28"/>
      <c r="M73" s="29"/>
    </row>
    <row r="74" spans="1:14">
      <c r="A74" s="16"/>
      <c r="B74" s="27"/>
      <c r="C74" s="27"/>
      <c r="D74" s="2"/>
      <c r="E74" s="9" t="s">
        <v>75</v>
      </c>
      <c r="F74" s="28">
        <v>-1012.54</v>
      </c>
      <c r="G74" s="28"/>
      <c r="H74" s="28"/>
      <c r="I74" s="28"/>
      <c r="J74" s="28">
        <v>-1180</v>
      </c>
      <c r="K74" s="28"/>
      <c r="L74" s="28"/>
      <c r="M74" s="29"/>
    </row>
    <row r="75" spans="1:14">
      <c r="A75" s="16"/>
      <c r="B75" s="27"/>
      <c r="C75" s="27"/>
      <c r="D75" s="2"/>
      <c r="E75" s="2"/>
      <c r="F75" s="28"/>
      <c r="G75" s="28"/>
      <c r="H75" s="28"/>
      <c r="I75" s="28"/>
      <c r="J75" s="28"/>
      <c r="K75" s="28"/>
      <c r="L75" s="28"/>
      <c r="M75" s="29"/>
    </row>
    <row r="76" spans="1:14" ht="13.9">
      <c r="A76" s="24" t="s">
        <v>66</v>
      </c>
      <c r="B76" s="56"/>
      <c r="C76" s="56"/>
      <c r="D76" s="7"/>
      <c r="E76" s="7"/>
      <c r="F76" s="53">
        <f>SUM(F36,F52,F65)</f>
        <v>-40767.329999999994</v>
      </c>
      <c r="G76" s="53"/>
      <c r="H76" s="53">
        <f>SUM(H36,H52,H65)</f>
        <v>-44600</v>
      </c>
      <c r="I76" s="53"/>
      <c r="J76" s="53">
        <f>SUM(J36,J52,J65)</f>
        <v>-3967.09</v>
      </c>
      <c r="K76" s="53"/>
      <c r="L76" s="49"/>
      <c r="M76" s="50"/>
    </row>
    <row r="77" spans="1:14" ht="13.9">
      <c r="A77" s="25" t="s">
        <v>65</v>
      </c>
      <c r="B77" s="57"/>
      <c r="C77" s="57"/>
      <c r="D77" s="5"/>
      <c r="E77" s="5"/>
      <c r="F77" s="48">
        <f>F76-F34</f>
        <v>-40767.329999999994</v>
      </c>
      <c r="G77" s="48"/>
      <c r="H77" s="48">
        <f>SUM(H76,H34)</f>
        <v>-44600</v>
      </c>
      <c r="I77" s="48"/>
      <c r="J77" s="48">
        <f>SUM(J34,J76)</f>
        <v>-3967.09</v>
      </c>
      <c r="K77" s="48"/>
      <c r="L77" s="51"/>
      <c r="M77" s="52"/>
    </row>
    <row r="78" spans="1:14" ht="13.9" thickBot="1">
      <c r="A78" s="16"/>
      <c r="B78" s="27"/>
      <c r="C78" s="27"/>
      <c r="D78" s="2"/>
      <c r="E78" s="2"/>
      <c r="F78" s="28"/>
      <c r="G78" s="28"/>
      <c r="H78" s="28"/>
      <c r="I78" s="28"/>
      <c r="J78" s="28"/>
      <c r="K78" s="28"/>
      <c r="L78" s="28"/>
      <c r="M78" s="29"/>
    </row>
    <row r="79" spans="1:14" ht="25.15" customHeight="1" thickBot="1">
      <c r="A79" s="31" t="s">
        <v>67</v>
      </c>
      <c r="B79" s="32"/>
      <c r="C79" s="32"/>
      <c r="D79" s="32"/>
      <c r="E79" s="33"/>
      <c r="F79" s="34">
        <f>F32+F77</f>
        <v>26865.259999999987</v>
      </c>
      <c r="G79" s="47"/>
      <c r="H79" s="34">
        <f>SUM(H33,H77)</f>
        <v>0</v>
      </c>
      <c r="I79" s="47"/>
      <c r="J79" s="34">
        <f>SUM(J32,J77)</f>
        <v>42331.009999999995</v>
      </c>
      <c r="K79" s="35"/>
      <c r="L79" s="36"/>
      <c r="M79" s="37"/>
    </row>
    <row r="80" spans="1:14" ht="13.5" customHeight="1">
      <c r="A80" s="38" t="s">
        <v>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</row>
    <row r="81" spans="1:13" ht="13.5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/>
    </row>
    <row r="82" spans="1:13" ht="27.75" customHeight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</row>
    <row r="83" spans="1:13" ht="20.65" customHeight="1" thickBo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6"/>
    </row>
    <row r="84" spans="1:13">
      <c r="B84" s="55"/>
      <c r="C84" s="55"/>
    </row>
    <row r="85" spans="1:13">
      <c r="B85" s="55"/>
      <c r="C85" s="55"/>
    </row>
    <row r="86" spans="1:13">
      <c r="B86" s="55"/>
      <c r="C86" s="55"/>
    </row>
    <row r="87" spans="1:13">
      <c r="B87" s="55"/>
      <c r="C87" s="55"/>
    </row>
  </sheetData>
  <mergeCells count="373">
    <mergeCell ref="F7:G7"/>
    <mergeCell ref="H7:I7"/>
    <mergeCell ref="J7:K7"/>
    <mergeCell ref="L7:M7"/>
    <mergeCell ref="B8:C8"/>
    <mergeCell ref="B9:C9"/>
    <mergeCell ref="A1:M1"/>
    <mergeCell ref="A2:M2"/>
    <mergeCell ref="F6:G6"/>
    <mergeCell ref="H6:I6"/>
    <mergeCell ref="J6:K6"/>
    <mergeCell ref="L6:M6"/>
    <mergeCell ref="B11:C11"/>
    <mergeCell ref="B12:C12"/>
    <mergeCell ref="B13:C13"/>
    <mergeCell ref="B18:C18"/>
    <mergeCell ref="B22:C22"/>
    <mergeCell ref="B26:C26"/>
    <mergeCell ref="B25:C25"/>
    <mergeCell ref="B24:C24"/>
    <mergeCell ref="B23:C23"/>
    <mergeCell ref="B21:C21"/>
    <mergeCell ref="F22:G22"/>
    <mergeCell ref="F25:G25"/>
    <mergeCell ref="F19:G19"/>
    <mergeCell ref="F20:G20"/>
    <mergeCell ref="F23:G23"/>
    <mergeCell ref="F24:G24"/>
    <mergeCell ref="H11:I11"/>
    <mergeCell ref="H12:I12"/>
    <mergeCell ref="H14:I14"/>
    <mergeCell ref="H15:I15"/>
    <mergeCell ref="H16:I16"/>
    <mergeCell ref="H19:I19"/>
    <mergeCell ref="F11:G11"/>
    <mergeCell ref="F13:G13"/>
    <mergeCell ref="F12:G12"/>
    <mergeCell ref="F14:G14"/>
    <mergeCell ref="F15:G15"/>
    <mergeCell ref="F16:G16"/>
    <mergeCell ref="L17:M17"/>
    <mergeCell ref="L18:M18"/>
    <mergeCell ref="L19:M19"/>
    <mergeCell ref="L20:M20"/>
    <mergeCell ref="L21:M21"/>
    <mergeCell ref="L22:M22"/>
    <mergeCell ref="L31:M3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H9:I9"/>
    <mergeCell ref="H8:I8"/>
    <mergeCell ref="J8:K8"/>
    <mergeCell ref="J9:K9"/>
    <mergeCell ref="J10:K10"/>
    <mergeCell ref="J11:K11"/>
    <mergeCell ref="J12:K12"/>
    <mergeCell ref="F26:G26"/>
    <mergeCell ref="H27:I27"/>
    <mergeCell ref="H25:I25"/>
    <mergeCell ref="H22:I22"/>
    <mergeCell ref="H21:I21"/>
    <mergeCell ref="H18:I18"/>
    <mergeCell ref="F8:G8"/>
    <mergeCell ref="F9:G9"/>
    <mergeCell ref="F10:G10"/>
    <mergeCell ref="F17:G17"/>
    <mergeCell ref="F18:G18"/>
    <mergeCell ref="H20:I20"/>
    <mergeCell ref="H23:I23"/>
    <mergeCell ref="H24:I24"/>
    <mergeCell ref="H26:I26"/>
    <mergeCell ref="F27:G27"/>
    <mergeCell ref="F21:G21"/>
    <mergeCell ref="J13:K13"/>
    <mergeCell ref="J14:K14"/>
    <mergeCell ref="J15:K15"/>
    <mergeCell ref="J16:K16"/>
    <mergeCell ref="J17:K17"/>
    <mergeCell ref="J18:K18"/>
    <mergeCell ref="H17:I17"/>
    <mergeCell ref="H13:I13"/>
    <mergeCell ref="H10:I10"/>
    <mergeCell ref="L32:M32"/>
    <mergeCell ref="L33:M33"/>
    <mergeCell ref="L30:M30"/>
    <mergeCell ref="J19:K19"/>
    <mergeCell ref="J20:K20"/>
    <mergeCell ref="J21:K21"/>
    <mergeCell ref="J22:K22"/>
    <mergeCell ref="J23:K23"/>
    <mergeCell ref="J24:K24"/>
    <mergeCell ref="L23:M23"/>
    <mergeCell ref="L24:M24"/>
    <mergeCell ref="L25:M25"/>
    <mergeCell ref="L26:M26"/>
    <mergeCell ref="L27:M27"/>
    <mergeCell ref="J32:K32"/>
    <mergeCell ref="J33:K33"/>
    <mergeCell ref="J31:K31"/>
    <mergeCell ref="B36:C36"/>
    <mergeCell ref="B37:C37"/>
    <mergeCell ref="B38:C38"/>
    <mergeCell ref="B39:C39"/>
    <mergeCell ref="B41:C41"/>
    <mergeCell ref="B40:C40"/>
    <mergeCell ref="J25:K25"/>
    <mergeCell ref="J26:K26"/>
    <mergeCell ref="J27:K27"/>
    <mergeCell ref="F32:G32"/>
    <mergeCell ref="H31:I31"/>
    <mergeCell ref="B27:C27"/>
    <mergeCell ref="H32:I32"/>
    <mergeCell ref="F33:G33"/>
    <mergeCell ref="H33:I33"/>
    <mergeCell ref="B29:C29"/>
    <mergeCell ref="F29:G29"/>
    <mergeCell ref="B55:C55"/>
    <mergeCell ref="F34:G34"/>
    <mergeCell ref="H34:I34"/>
    <mergeCell ref="J34:K34"/>
    <mergeCell ref="L34:M34"/>
    <mergeCell ref="F61:G61"/>
    <mergeCell ref="F60:G60"/>
    <mergeCell ref="F59:G59"/>
    <mergeCell ref="F58:G58"/>
    <mergeCell ref="F57:G57"/>
    <mergeCell ref="B48:C48"/>
    <mergeCell ref="B49:C49"/>
    <mergeCell ref="B50:C50"/>
    <mergeCell ref="B51:C51"/>
    <mergeCell ref="B52:C52"/>
    <mergeCell ref="B54:C54"/>
    <mergeCell ref="B53:C53"/>
    <mergeCell ref="B42:C42"/>
    <mergeCell ref="B43:C43"/>
    <mergeCell ref="B44:C44"/>
    <mergeCell ref="B45:C45"/>
    <mergeCell ref="B46:C46"/>
    <mergeCell ref="B47:C47"/>
    <mergeCell ref="B35:C35"/>
    <mergeCell ref="F49:G49"/>
    <mergeCell ref="F48:G48"/>
    <mergeCell ref="F47:G47"/>
    <mergeCell ref="F46:G46"/>
    <mergeCell ref="F45:G45"/>
    <mergeCell ref="F44:G44"/>
    <mergeCell ref="F56:G56"/>
    <mergeCell ref="F55:G55"/>
    <mergeCell ref="F54:G54"/>
    <mergeCell ref="F52:G52"/>
    <mergeCell ref="F51:G51"/>
    <mergeCell ref="F50:G50"/>
    <mergeCell ref="H38:I38"/>
    <mergeCell ref="H39:I39"/>
    <mergeCell ref="H40:I40"/>
    <mergeCell ref="H41:I41"/>
    <mergeCell ref="H42:I42"/>
    <mergeCell ref="H43:I43"/>
    <mergeCell ref="F37:G37"/>
    <mergeCell ref="F36:G36"/>
    <mergeCell ref="F35:G35"/>
    <mergeCell ref="H35:I35"/>
    <mergeCell ref="H36:I36"/>
    <mergeCell ref="H37:I37"/>
    <mergeCell ref="F43:G43"/>
    <mergeCell ref="F42:G42"/>
    <mergeCell ref="F41:G41"/>
    <mergeCell ref="F40:G40"/>
    <mergeCell ref="F39:G39"/>
    <mergeCell ref="F38:G38"/>
    <mergeCell ref="H54:I54"/>
    <mergeCell ref="J50:K50"/>
    <mergeCell ref="J51:K51"/>
    <mergeCell ref="J52:K52"/>
    <mergeCell ref="J54:K54"/>
    <mergeCell ref="H44:I44"/>
    <mergeCell ref="H45:I45"/>
    <mergeCell ref="H46:I46"/>
    <mergeCell ref="H47:I47"/>
    <mergeCell ref="H48:I48"/>
    <mergeCell ref="H49:I49"/>
    <mergeCell ref="J45:K45"/>
    <mergeCell ref="J46:K46"/>
    <mergeCell ref="J47:K47"/>
    <mergeCell ref="J48:K48"/>
    <mergeCell ref="J49:K49"/>
    <mergeCell ref="H61:I61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H55:I55"/>
    <mergeCell ref="H56:I56"/>
    <mergeCell ref="H57:I57"/>
    <mergeCell ref="H58:I58"/>
    <mergeCell ref="H59:I59"/>
    <mergeCell ref="H60:I60"/>
    <mergeCell ref="H50:I50"/>
    <mergeCell ref="H51:I51"/>
    <mergeCell ref="H52:I52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50:M50"/>
    <mergeCell ref="L51:M51"/>
    <mergeCell ref="L52:M52"/>
    <mergeCell ref="L54:M54"/>
    <mergeCell ref="L55:M55"/>
    <mergeCell ref="L56:M56"/>
    <mergeCell ref="L53:M53"/>
    <mergeCell ref="L44:M44"/>
    <mergeCell ref="L45:M45"/>
    <mergeCell ref="L46:M46"/>
    <mergeCell ref="L47:M47"/>
    <mergeCell ref="L48:M48"/>
    <mergeCell ref="L49:M49"/>
    <mergeCell ref="L57:M57"/>
    <mergeCell ref="L58:M58"/>
    <mergeCell ref="L59:M59"/>
    <mergeCell ref="L60:M60"/>
    <mergeCell ref="L61:M61"/>
    <mergeCell ref="B65:C65"/>
    <mergeCell ref="B62:C62"/>
    <mergeCell ref="B64:C64"/>
    <mergeCell ref="J62:K62"/>
    <mergeCell ref="L62:M62"/>
    <mergeCell ref="J61:K61"/>
    <mergeCell ref="J57:K57"/>
    <mergeCell ref="J58:K58"/>
    <mergeCell ref="J59:K59"/>
    <mergeCell ref="J60:K60"/>
    <mergeCell ref="B85:C85"/>
    <mergeCell ref="B86:C86"/>
    <mergeCell ref="B87:C87"/>
    <mergeCell ref="F53:G53"/>
    <mergeCell ref="H53:I53"/>
    <mergeCell ref="J53:K53"/>
    <mergeCell ref="F62:G62"/>
    <mergeCell ref="F64:G64"/>
    <mergeCell ref="F65:G65"/>
    <mergeCell ref="F66:G66"/>
    <mergeCell ref="B84:C84"/>
    <mergeCell ref="B75:C75"/>
    <mergeCell ref="B76:C76"/>
    <mergeCell ref="B77:C77"/>
    <mergeCell ref="B78:C78"/>
    <mergeCell ref="B66:C66"/>
    <mergeCell ref="B67:C67"/>
    <mergeCell ref="B68:C68"/>
    <mergeCell ref="B70:C70"/>
    <mergeCell ref="B73:C73"/>
    <mergeCell ref="B74:C74"/>
    <mergeCell ref="B69:C69"/>
    <mergeCell ref="B71:C71"/>
    <mergeCell ref="B56:C56"/>
    <mergeCell ref="L74:M74"/>
    <mergeCell ref="H75:I75"/>
    <mergeCell ref="J75:K75"/>
    <mergeCell ref="L75:M75"/>
    <mergeCell ref="J67:K67"/>
    <mergeCell ref="L67:M67"/>
    <mergeCell ref="H68:I68"/>
    <mergeCell ref="J68:K68"/>
    <mergeCell ref="L68:M68"/>
    <mergeCell ref="H70:I70"/>
    <mergeCell ref="J70:K70"/>
    <mergeCell ref="L70:M70"/>
    <mergeCell ref="L69:M69"/>
    <mergeCell ref="H67:I67"/>
    <mergeCell ref="H73:I73"/>
    <mergeCell ref="H29:I29"/>
    <mergeCell ref="J29:K29"/>
    <mergeCell ref="L29:M29"/>
    <mergeCell ref="F28:G28"/>
    <mergeCell ref="H28:I28"/>
    <mergeCell ref="J28:K28"/>
    <mergeCell ref="L28:M28"/>
    <mergeCell ref="J73:K73"/>
    <mergeCell ref="L73:M73"/>
    <mergeCell ref="J64:K64"/>
    <mergeCell ref="L64:M64"/>
    <mergeCell ref="H65:I65"/>
    <mergeCell ref="J65:K65"/>
    <mergeCell ref="L65:M65"/>
    <mergeCell ref="H66:I66"/>
    <mergeCell ref="J66:K66"/>
    <mergeCell ref="L66:M66"/>
    <mergeCell ref="F67:G67"/>
    <mergeCell ref="F68:G68"/>
    <mergeCell ref="F70:G70"/>
    <mergeCell ref="F73:G73"/>
    <mergeCell ref="H62:I62"/>
    <mergeCell ref="H64:I64"/>
    <mergeCell ref="F71:G71"/>
    <mergeCell ref="L79:M79"/>
    <mergeCell ref="A80:M83"/>
    <mergeCell ref="B10:C10"/>
    <mergeCell ref="B28:C28"/>
    <mergeCell ref="B31:C31"/>
    <mergeCell ref="B32:C32"/>
    <mergeCell ref="H79:I79"/>
    <mergeCell ref="H77:I77"/>
    <mergeCell ref="B20:C20"/>
    <mergeCell ref="B19:C19"/>
    <mergeCell ref="B17:C17"/>
    <mergeCell ref="B16:C16"/>
    <mergeCell ref="B15:C15"/>
    <mergeCell ref="B14:C14"/>
    <mergeCell ref="L76:M76"/>
    <mergeCell ref="L77:M77"/>
    <mergeCell ref="F78:G78"/>
    <mergeCell ref="F79:G79"/>
    <mergeCell ref="H78:I78"/>
    <mergeCell ref="J78:K78"/>
    <mergeCell ref="L78:M78"/>
    <mergeCell ref="F75:G75"/>
    <mergeCell ref="F76:G76"/>
    <mergeCell ref="F77:G77"/>
    <mergeCell ref="F31:G31"/>
    <mergeCell ref="A79:E79"/>
    <mergeCell ref="B30:C30"/>
    <mergeCell ref="F30:G30"/>
    <mergeCell ref="H30:I30"/>
    <mergeCell ref="J30:K30"/>
    <mergeCell ref="F69:G69"/>
    <mergeCell ref="H69:I69"/>
    <mergeCell ref="J69:K69"/>
    <mergeCell ref="J79:K79"/>
    <mergeCell ref="H76:I76"/>
    <mergeCell ref="J76:K76"/>
    <mergeCell ref="J77:K77"/>
    <mergeCell ref="H74:I74"/>
    <mergeCell ref="J74:K74"/>
    <mergeCell ref="F74:G74"/>
    <mergeCell ref="B57:C57"/>
    <mergeCell ref="B58:C58"/>
    <mergeCell ref="B59:C59"/>
    <mergeCell ref="B60:C60"/>
    <mergeCell ref="B61:C61"/>
    <mergeCell ref="J55:K55"/>
    <mergeCell ref="J56:K56"/>
    <mergeCell ref="J44:K44"/>
    <mergeCell ref="B63:C63"/>
    <mergeCell ref="B72:C72"/>
    <mergeCell ref="F72:G72"/>
    <mergeCell ref="H72:I72"/>
    <mergeCell ref="J72:K72"/>
    <mergeCell ref="L72:M72"/>
    <mergeCell ref="H71:I71"/>
    <mergeCell ref="J71:K71"/>
    <mergeCell ref="L71:M71"/>
    <mergeCell ref="F63:G63"/>
    <mergeCell ref="H63:I63"/>
    <mergeCell ref="J63:K63"/>
    <mergeCell ref="L63:M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B. A. Smith</dc:creator>
  <cp:lastModifiedBy>Dr. B. A. Smith</cp:lastModifiedBy>
  <dcterms:created xsi:type="dcterms:W3CDTF">2020-05-06T22:40:55Z</dcterms:created>
  <dcterms:modified xsi:type="dcterms:W3CDTF">2020-05-07T14:41:05Z</dcterms:modified>
</cp:coreProperties>
</file>